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7995"/>
  </bookViews>
  <sheets>
    <sheet name="Sheet1" sheetId="1" r:id="rId1"/>
  </sheets>
  <definedNames>
    <definedName name="bsc_pro_price">Sheet1!$D$6</definedName>
    <definedName name="bscdesigner_online">Sheet1!$D$8</definedName>
    <definedName name="saas_input">Sheet1!$D$3</definedName>
    <definedName name="saas_power">Sheet1!$D$2</definedName>
    <definedName name="update_price">Sheet1!$D$7</definedName>
  </definedNames>
  <calcPr calcId="125725"/>
</workbook>
</file>

<file path=xl/calcChain.xml><?xml version="1.0" encoding="utf-8"?>
<calcChain xmlns="http://schemas.openxmlformats.org/spreadsheetml/2006/main">
  <c r="J30" i="1"/>
  <c r="J29"/>
  <c r="J28"/>
  <c r="J27"/>
  <c r="E19"/>
  <c r="D22"/>
  <c r="G23"/>
  <c r="G22"/>
  <c r="G17"/>
  <c r="G18" s="1"/>
  <c r="G19"/>
  <c r="D19"/>
  <c r="E22"/>
  <c r="F22"/>
  <c r="E23"/>
  <c r="D23"/>
  <c r="F19"/>
  <c r="E17"/>
  <c r="F17"/>
  <c r="F18" s="1"/>
  <c r="D17"/>
  <c r="F14"/>
  <c r="F23" s="1"/>
  <c r="D7"/>
  <c r="D27" l="1"/>
  <c r="C46" s="1"/>
  <c r="F34"/>
  <c r="D77" s="1"/>
  <c r="G33"/>
  <c r="E34"/>
  <c r="D61" s="1"/>
  <c r="D34"/>
  <c r="D47" s="1"/>
  <c r="F33"/>
  <c r="D28"/>
  <c r="C47" s="1"/>
  <c r="D18"/>
  <c r="D33" s="1"/>
  <c r="G34"/>
  <c r="E28"/>
  <c r="C61" s="1"/>
  <c r="F28"/>
  <c r="C77" s="1"/>
  <c r="G27"/>
  <c r="C90" s="1"/>
  <c r="G28"/>
  <c r="C91" s="1"/>
  <c r="E27"/>
  <c r="C60" s="1"/>
  <c r="E18"/>
  <c r="E33" s="1"/>
  <c r="F27"/>
  <c r="C76" s="1"/>
  <c r="E39" l="1"/>
  <c r="D60"/>
  <c r="G36"/>
  <c r="D91"/>
  <c r="F39"/>
  <c r="D76"/>
  <c r="G39"/>
  <c r="D90"/>
  <c r="D39"/>
  <c r="D46"/>
  <c r="E36"/>
  <c r="F40"/>
  <c r="F36"/>
  <c r="G30"/>
  <c r="D36"/>
  <c r="F41"/>
  <c r="F30"/>
  <c r="E30"/>
  <c r="D30"/>
  <c r="G29"/>
  <c r="K30" s="1"/>
  <c r="F29"/>
  <c r="K29" s="1"/>
  <c r="D29"/>
  <c r="K27" s="1"/>
  <c r="E40"/>
  <c r="E35"/>
  <c r="L28" s="1"/>
  <c r="M28" s="1"/>
  <c r="N28" s="1"/>
  <c r="O28" s="1"/>
  <c r="E29"/>
  <c r="K28" s="1"/>
  <c r="F35"/>
  <c r="L29" s="1"/>
  <c r="M29" s="1"/>
  <c r="N29" s="1"/>
  <c r="O29" s="1"/>
  <c r="G40"/>
  <c r="G35"/>
  <c r="L30" s="1"/>
  <c r="M30" s="1"/>
  <c r="N30" s="1"/>
  <c r="O30" s="1"/>
  <c r="D40"/>
  <c r="D35"/>
  <c r="L27" s="1"/>
  <c r="M27" s="1"/>
  <c r="N27" s="1"/>
  <c r="O27" s="1"/>
  <c r="F42" l="1"/>
  <c r="E41"/>
  <c r="E42"/>
  <c r="D41"/>
  <c r="D42"/>
  <c r="G41"/>
  <c r="G42"/>
</calcChain>
</file>

<file path=xl/sharedStrings.xml><?xml version="1.0" encoding="utf-8"?>
<sst xmlns="http://schemas.openxmlformats.org/spreadsheetml/2006/main" count="63" uniqueCount="37">
  <si>
    <t>Power users</t>
  </si>
  <si>
    <t>Input users</t>
  </si>
  <si>
    <t>Power User Rate</t>
  </si>
  <si>
    <t>/mo</t>
  </si>
  <si>
    <t>Input User Rate</t>
  </si>
  <si>
    <t>Typical Balanced Scorecard SaaS</t>
  </si>
  <si>
    <t>BSC Designer</t>
  </si>
  <si>
    <t>PRO License</t>
  </si>
  <si>
    <t>$</t>
  </si>
  <si>
    <t>Optinal Update</t>
  </si>
  <si>
    <t>Online Account</t>
  </si>
  <si>
    <t>$/project/mo</t>
  </si>
  <si>
    <t>1st Year</t>
  </si>
  <si>
    <t>2nd Year</t>
  </si>
  <si>
    <t>3rd Year</t>
  </si>
  <si>
    <t>Projects Online</t>
  </si>
  <si>
    <t>SaaS</t>
  </si>
  <si>
    <t>1st Year Total</t>
  </si>
  <si>
    <t xml:space="preserve">BSC Designer </t>
  </si>
  <si>
    <t>2nd Year Total</t>
  </si>
  <si>
    <t>3rd Year Total</t>
  </si>
  <si>
    <t>1 Business Unit</t>
  </si>
  <si>
    <t>Overpay</t>
  </si>
  <si>
    <t>Online, yearly</t>
  </si>
  <si>
    <t>PRO Update, yearly</t>
  </si>
  <si>
    <t>PRO License, 1st year</t>
  </si>
  <si>
    <t>Power User, yearly</t>
  </si>
  <si>
    <t>Input User, yearly</t>
  </si>
  <si>
    <t>Profile 1</t>
  </si>
  <si>
    <t>Profile 2</t>
  </si>
  <si>
    <t>Profile 3</t>
  </si>
  <si>
    <t>Profile 4</t>
  </si>
  <si>
    <t>4th Year</t>
  </si>
  <si>
    <t>5th Year</t>
  </si>
  <si>
    <t>1 Business Professional</t>
  </si>
  <si>
    <t>5 Business Units (5 power + 5 input users)</t>
  </si>
  <si>
    <t>5 Business Units (5 power + 10 input users)</t>
  </si>
</sst>
</file>

<file path=xl/styles.xml><?xml version="1.0" encoding="utf-8"?>
<styleSheet xmlns="http://schemas.openxmlformats.org/spreadsheetml/2006/main">
  <numFmts count="2">
    <numFmt numFmtId="164" formatCode="[$$-409]#,##0.00"/>
    <numFmt numFmtId="165" formatCode="_-[$$-409]* #,##0.00_ ;_-[$$-409]* \-#,##0.00\ ;_-[$$-409]* &quot;-&quot;??_ ;_-@_ 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6" fillId="2" borderId="0" xfId="0" applyFont="1" applyFill="1"/>
    <xf numFmtId="0" fontId="3" fillId="3" borderId="0" xfId="0" applyFont="1" applyFill="1"/>
    <xf numFmtId="0" fontId="0" fillId="3" borderId="0" xfId="0" applyFill="1"/>
    <xf numFmtId="0" fontId="2" fillId="4" borderId="0" xfId="0" applyFont="1" applyFill="1"/>
    <xf numFmtId="0" fontId="4" fillId="4" borderId="0" xfId="0" applyFont="1" applyFill="1"/>
    <xf numFmtId="0" fontId="3" fillId="5" borderId="0" xfId="0" applyFont="1" applyFill="1"/>
    <xf numFmtId="0" fontId="0" fillId="5" borderId="0" xfId="0" applyFill="1"/>
    <xf numFmtId="9" fontId="5" fillId="2" borderId="0" xfId="1" applyFont="1" applyFill="1"/>
    <xf numFmtId="164" fontId="5" fillId="2" borderId="0" xfId="0" applyNumberFormat="1" applyFont="1" applyFill="1"/>
    <xf numFmtId="164" fontId="0" fillId="0" borderId="0" xfId="0" applyNumberFormat="1"/>
    <xf numFmtId="165" fontId="0" fillId="3" borderId="0" xfId="0" applyNumberFormat="1" applyFill="1"/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/>
            </a:pPr>
            <a:r>
              <a:rPr lang="en-US" sz="1800" b="0">
                <a:latin typeface="Arial Narrow" pitchFamily="34" charset="0"/>
              </a:rPr>
              <a:t>1 Business Professional</a:t>
            </a:r>
            <a:endParaRPr lang="ru-RU" sz="1800" b="0">
              <a:latin typeface="Arial Narrow" pitchFamily="34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Sheet1!$B$46</c:f>
              <c:strCache>
                <c:ptCount val="1"/>
                <c:pt idx="0">
                  <c:v>BSC Designer </c:v>
                </c:pt>
              </c:strCache>
            </c:strRef>
          </c:tx>
          <c:cat>
            <c:strRef>
              <c:f>Sheet1!$C$45:$D$45</c:f>
              <c:strCache>
                <c:ptCount val="2"/>
                <c:pt idx="0">
                  <c:v>1st Year</c:v>
                </c:pt>
                <c:pt idx="1">
                  <c:v>2nd Year</c:v>
                </c:pt>
              </c:strCache>
            </c:strRef>
          </c:cat>
          <c:val>
            <c:numRef>
              <c:f>Sheet1!$C$46:$D$46</c:f>
              <c:numCache>
                <c:formatCode>_-[$$-409]* #,##0.00_ ;_-[$$-409]* \-#,##0.00\ ;_-[$$-409]* "-"??_ ;_-@_ </c:formatCode>
                <c:ptCount val="2"/>
                <c:pt idx="0">
                  <c:v>856</c:v>
                </c:pt>
                <c:pt idx="1">
                  <c:v>256.8</c:v>
                </c:pt>
              </c:numCache>
            </c:numRef>
          </c:val>
        </c:ser>
        <c:ser>
          <c:idx val="1"/>
          <c:order val="1"/>
          <c:tx>
            <c:strRef>
              <c:f>Sheet1!$B$47</c:f>
              <c:strCache>
                <c:ptCount val="1"/>
                <c:pt idx="0">
                  <c:v>SaaS</c:v>
                </c:pt>
              </c:strCache>
            </c:strRef>
          </c:tx>
          <c:cat>
            <c:strRef>
              <c:f>Sheet1!$C$45:$D$45</c:f>
              <c:strCache>
                <c:ptCount val="2"/>
                <c:pt idx="0">
                  <c:v>1st Year</c:v>
                </c:pt>
                <c:pt idx="1">
                  <c:v>2nd Year</c:v>
                </c:pt>
              </c:strCache>
            </c:strRef>
          </c:cat>
          <c:val>
            <c:numRef>
              <c:f>Sheet1!$C$47:$D$47</c:f>
              <c:numCache>
                <c:formatCode>_-[$$-409]* #,##0.00_ ;_-[$$-409]* \-#,##0.00\ ;_-[$$-409]* "-"??_ ;_-@_ </c:formatCode>
                <c:ptCount val="2"/>
                <c:pt idx="0">
                  <c:v>1188</c:v>
                </c:pt>
                <c:pt idx="1">
                  <c:v>1188</c:v>
                </c:pt>
              </c:numCache>
            </c:numRef>
          </c:val>
        </c:ser>
        <c:axId val="131184128"/>
        <c:axId val="131316736"/>
      </c:barChart>
      <c:catAx>
        <c:axId val="131184128"/>
        <c:scaling>
          <c:orientation val="minMax"/>
        </c:scaling>
        <c:axPos val="b"/>
        <c:tickLblPos val="nextTo"/>
        <c:crossAx val="131316736"/>
        <c:crosses val="autoZero"/>
        <c:auto val="1"/>
        <c:lblAlgn val="ctr"/>
        <c:lblOffset val="100"/>
      </c:catAx>
      <c:valAx>
        <c:axId val="13131673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50" b="0" i="0" baseline="0"/>
                  <a:t>Yearly Ownership Cost, US$</a:t>
                </a:r>
                <a:endParaRPr lang="ru-RU" sz="1050" b="0" i="0" baseline="0"/>
              </a:p>
            </c:rich>
          </c:tx>
          <c:layout/>
        </c:title>
        <c:numFmt formatCode="_-[$$-409]* #,##0.00_ ;_-[$$-409]* \-#,##0.00\ ;_-[$$-409]* &quot;-&quot;??_ ;_-@_ " sourceLinked="1"/>
        <c:tickLblPos val="nextTo"/>
        <c:crossAx val="131184128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/>
            </a:pPr>
            <a:r>
              <a:rPr lang="en-US" sz="1800" b="0" i="0" u="none" strike="noStrike" baseline="0">
                <a:latin typeface="Arial Narrow" pitchFamily="34" charset="0"/>
              </a:rPr>
              <a:t>1 Business Unit</a:t>
            </a:r>
          </a:p>
          <a:p>
            <a:pPr>
              <a:defRPr/>
            </a:pPr>
            <a:r>
              <a:rPr lang="en-US" sz="1400" b="0" i="0" u="none" strike="noStrike" baseline="0">
                <a:latin typeface="Arial Narrow" pitchFamily="34" charset="0"/>
              </a:rPr>
              <a:t>(1 power user; 2 input users)</a:t>
            </a:r>
            <a:endParaRPr lang="ru-RU" sz="1100" b="0">
              <a:latin typeface="Arial Narrow" pitchFamily="34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Sheet1!$B$60</c:f>
              <c:strCache>
                <c:ptCount val="1"/>
                <c:pt idx="0">
                  <c:v>BSC Designer </c:v>
                </c:pt>
              </c:strCache>
            </c:strRef>
          </c:tx>
          <c:cat>
            <c:strRef>
              <c:f>Sheet1!$C$45:$D$45</c:f>
              <c:strCache>
                <c:ptCount val="2"/>
                <c:pt idx="0">
                  <c:v>1st Year</c:v>
                </c:pt>
                <c:pt idx="1">
                  <c:v>2nd Year</c:v>
                </c:pt>
              </c:strCache>
            </c:strRef>
          </c:cat>
          <c:val>
            <c:numRef>
              <c:f>Sheet1!$C$60:$D$60</c:f>
              <c:numCache>
                <c:formatCode>_-[$$-409]* #,##0.00_ ;_-[$$-409]* \-#,##0.00\ ;_-[$$-409]* "-"??_ ;_-@_ </c:formatCode>
                <c:ptCount val="2"/>
                <c:pt idx="0">
                  <c:v>1216</c:v>
                </c:pt>
                <c:pt idx="1">
                  <c:v>616.79999999999995</c:v>
                </c:pt>
              </c:numCache>
            </c:numRef>
          </c:val>
        </c:ser>
        <c:ser>
          <c:idx val="1"/>
          <c:order val="1"/>
          <c:tx>
            <c:strRef>
              <c:f>Sheet1!$B$61</c:f>
              <c:strCache>
                <c:ptCount val="1"/>
                <c:pt idx="0">
                  <c:v>SaaS</c:v>
                </c:pt>
              </c:strCache>
            </c:strRef>
          </c:tx>
          <c:cat>
            <c:strRef>
              <c:f>Sheet1!$C$45:$D$45</c:f>
              <c:strCache>
                <c:ptCount val="2"/>
                <c:pt idx="0">
                  <c:v>1st Year</c:v>
                </c:pt>
                <c:pt idx="1">
                  <c:v>2nd Year</c:v>
                </c:pt>
              </c:strCache>
            </c:strRef>
          </c:cat>
          <c:val>
            <c:numRef>
              <c:f>Sheet1!$C$61:$D$61</c:f>
              <c:numCache>
                <c:formatCode>_-[$$-409]* #,##0.00_ ;_-[$$-409]* \-#,##0.00\ ;_-[$$-409]* "-"??_ ;_-@_ </c:formatCode>
                <c:ptCount val="2"/>
                <c:pt idx="0">
                  <c:v>1908</c:v>
                </c:pt>
                <c:pt idx="1">
                  <c:v>1908</c:v>
                </c:pt>
              </c:numCache>
            </c:numRef>
          </c:val>
        </c:ser>
        <c:axId val="160493568"/>
        <c:axId val="160495488"/>
      </c:barChart>
      <c:catAx>
        <c:axId val="160493568"/>
        <c:scaling>
          <c:orientation val="minMax"/>
        </c:scaling>
        <c:axPos val="b"/>
        <c:tickLblPos val="nextTo"/>
        <c:crossAx val="160495488"/>
        <c:crosses val="autoZero"/>
        <c:auto val="1"/>
        <c:lblAlgn val="ctr"/>
        <c:lblOffset val="100"/>
      </c:catAx>
      <c:valAx>
        <c:axId val="16049548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50" b="0" i="0" baseline="0"/>
                  <a:t>Yearly Ownership Cost, US$</a:t>
                </a:r>
                <a:endParaRPr lang="ru-RU" sz="1050" b="0" i="0" baseline="0"/>
              </a:p>
            </c:rich>
          </c:tx>
          <c:layout/>
        </c:title>
        <c:numFmt formatCode="_-[$$-409]* #,##0.00_ ;_-[$$-409]* \-#,##0.00\ ;_-[$$-409]* &quot;-&quot;??_ ;_-@_ " sourceLinked="1"/>
        <c:tickLblPos val="nextTo"/>
        <c:crossAx val="160493568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/>
            </a:pPr>
            <a:r>
              <a:rPr lang="en-US" sz="1800" b="0" i="0" u="none" strike="noStrike" baseline="0">
                <a:latin typeface="Arial Narrow" pitchFamily="34" charset="0"/>
              </a:rPr>
              <a:t>5 Business Units Option 2</a:t>
            </a:r>
          </a:p>
          <a:p>
            <a:pPr>
              <a:defRPr/>
            </a:pPr>
            <a:r>
              <a:rPr lang="en-US" sz="1400" b="0" i="0" u="none" strike="noStrike" baseline="0">
                <a:latin typeface="Arial Narrow" pitchFamily="34" charset="0"/>
              </a:rPr>
              <a:t>(5 power users + 10 input users)</a:t>
            </a:r>
            <a:endParaRPr lang="ru-RU" sz="1000" b="0">
              <a:latin typeface="Arial Narrow" pitchFamily="34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Sheet1!$B$76</c:f>
              <c:strCache>
                <c:ptCount val="1"/>
                <c:pt idx="0">
                  <c:v>BSC Designer </c:v>
                </c:pt>
              </c:strCache>
            </c:strRef>
          </c:tx>
          <c:cat>
            <c:strRef>
              <c:f>Sheet1!$C$45:$D$45</c:f>
              <c:strCache>
                <c:ptCount val="2"/>
                <c:pt idx="0">
                  <c:v>1st Year</c:v>
                </c:pt>
                <c:pt idx="1">
                  <c:v>2nd Year</c:v>
                </c:pt>
              </c:strCache>
            </c:strRef>
          </c:cat>
          <c:val>
            <c:numRef>
              <c:f>Sheet1!$C$76:$D$76</c:f>
              <c:numCache>
                <c:formatCode>_-[$$-409]* #,##0.00_ ;_-[$$-409]* \-#,##0.00\ ;_-[$$-409]* "-"??_ ;_-@_ </c:formatCode>
                <c:ptCount val="2"/>
                <c:pt idx="0">
                  <c:v>6080</c:v>
                </c:pt>
                <c:pt idx="1">
                  <c:v>3084</c:v>
                </c:pt>
              </c:numCache>
            </c:numRef>
          </c:val>
        </c:ser>
        <c:ser>
          <c:idx val="1"/>
          <c:order val="1"/>
          <c:tx>
            <c:strRef>
              <c:f>Sheet1!$B$77</c:f>
              <c:strCache>
                <c:ptCount val="1"/>
                <c:pt idx="0">
                  <c:v>SaaS</c:v>
                </c:pt>
              </c:strCache>
            </c:strRef>
          </c:tx>
          <c:cat>
            <c:strRef>
              <c:f>Sheet1!$C$45:$D$45</c:f>
              <c:strCache>
                <c:ptCount val="2"/>
                <c:pt idx="0">
                  <c:v>1st Year</c:v>
                </c:pt>
                <c:pt idx="1">
                  <c:v>2nd Year</c:v>
                </c:pt>
              </c:strCache>
            </c:strRef>
          </c:cat>
          <c:val>
            <c:numRef>
              <c:f>Sheet1!$C$77:$D$77</c:f>
              <c:numCache>
                <c:formatCode>_-[$$-409]* #,##0.00_ ;_-[$$-409]* \-#,##0.00\ ;_-[$$-409]* "-"??_ ;_-@_ </c:formatCode>
                <c:ptCount val="2"/>
                <c:pt idx="0">
                  <c:v>9540</c:v>
                </c:pt>
                <c:pt idx="1">
                  <c:v>9540</c:v>
                </c:pt>
              </c:numCache>
            </c:numRef>
          </c:val>
        </c:ser>
        <c:axId val="120443264"/>
        <c:axId val="120448128"/>
      </c:barChart>
      <c:catAx>
        <c:axId val="120443264"/>
        <c:scaling>
          <c:orientation val="minMax"/>
        </c:scaling>
        <c:axPos val="b"/>
        <c:tickLblPos val="nextTo"/>
        <c:crossAx val="120448128"/>
        <c:crosses val="autoZero"/>
        <c:auto val="1"/>
        <c:lblAlgn val="ctr"/>
        <c:lblOffset val="100"/>
      </c:catAx>
      <c:valAx>
        <c:axId val="12044812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50" b="0" i="0" baseline="0"/>
                  <a:t>Yearly Ownership Cost, US$</a:t>
                </a:r>
                <a:endParaRPr lang="ru-RU" sz="1050" b="0" i="0" baseline="0"/>
              </a:p>
            </c:rich>
          </c:tx>
          <c:layout/>
        </c:title>
        <c:numFmt formatCode="_-[$$-409]* #,##0.00_ ;_-[$$-409]* \-#,##0.00\ ;_-[$$-409]* &quot;-&quot;??_ ;_-@_ " sourceLinked="1"/>
        <c:tickLblPos val="nextTo"/>
        <c:crossAx val="120443264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tx>
        <c:rich>
          <a:bodyPr/>
          <a:lstStyle/>
          <a:p>
            <a:pPr>
              <a:defRPr/>
            </a:pPr>
            <a:r>
              <a:rPr lang="en-US" sz="1800" b="0" i="0" baseline="0">
                <a:latin typeface="Arial Narrow" pitchFamily="34" charset="0"/>
              </a:rPr>
              <a:t>5 Business Units Option 1</a:t>
            </a:r>
          </a:p>
          <a:p>
            <a:pPr>
              <a:defRPr/>
            </a:pPr>
            <a:r>
              <a:rPr lang="en-US" sz="1400" b="0" i="0" baseline="0">
                <a:latin typeface="Arial Narrow" pitchFamily="34" charset="0"/>
              </a:rPr>
              <a:t>(5 power users + 5 input users)</a:t>
            </a:r>
            <a:endParaRPr lang="ru-RU" sz="1400" b="0" i="0" baseline="0">
              <a:latin typeface="Arial Narrow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41565086028819548"/>
          <c:y val="0.32071353464116154"/>
          <c:w val="0.40409945110325152"/>
          <c:h val="0.57525717689178513"/>
        </c:manualLayout>
      </c:layout>
      <c:barChart>
        <c:barDir val="col"/>
        <c:grouping val="clustered"/>
        <c:ser>
          <c:idx val="0"/>
          <c:order val="0"/>
          <c:tx>
            <c:strRef>
              <c:f>Sheet1!$B$90</c:f>
              <c:strCache>
                <c:ptCount val="1"/>
                <c:pt idx="0">
                  <c:v>BSC Designer </c:v>
                </c:pt>
              </c:strCache>
            </c:strRef>
          </c:tx>
          <c:cat>
            <c:strRef>
              <c:f>Sheet1!$C$45:$D$45</c:f>
              <c:strCache>
                <c:ptCount val="2"/>
                <c:pt idx="0">
                  <c:v>1st Year</c:v>
                </c:pt>
                <c:pt idx="1">
                  <c:v>2nd Year</c:v>
                </c:pt>
              </c:strCache>
            </c:strRef>
          </c:cat>
          <c:val>
            <c:numRef>
              <c:f>Sheet1!$C$90:$D$90</c:f>
              <c:numCache>
                <c:formatCode>_-[$$-409]* #,##0.00_ ;_-[$$-409]* \-#,##0.00\ ;_-[$$-409]* "-"??_ ;_-@_ </c:formatCode>
                <c:ptCount val="2"/>
                <c:pt idx="0">
                  <c:v>6080</c:v>
                </c:pt>
                <c:pt idx="1">
                  <c:v>3084</c:v>
                </c:pt>
              </c:numCache>
            </c:numRef>
          </c:val>
        </c:ser>
        <c:ser>
          <c:idx val="1"/>
          <c:order val="1"/>
          <c:tx>
            <c:strRef>
              <c:f>Sheet1!$B$91</c:f>
              <c:strCache>
                <c:ptCount val="1"/>
                <c:pt idx="0">
                  <c:v>SaaS</c:v>
                </c:pt>
              </c:strCache>
            </c:strRef>
          </c:tx>
          <c:cat>
            <c:strRef>
              <c:f>Sheet1!$C$45:$D$45</c:f>
              <c:strCache>
                <c:ptCount val="2"/>
                <c:pt idx="0">
                  <c:v>1st Year</c:v>
                </c:pt>
                <c:pt idx="1">
                  <c:v>2nd Year</c:v>
                </c:pt>
              </c:strCache>
            </c:strRef>
          </c:cat>
          <c:val>
            <c:numRef>
              <c:f>Sheet1!$C$91:$D$91</c:f>
              <c:numCache>
                <c:formatCode>_-[$$-409]* #,##0.00_ ;_-[$$-409]* \-#,##0.00\ ;_-[$$-409]* "-"??_ ;_-@_ </c:formatCode>
                <c:ptCount val="2"/>
                <c:pt idx="0">
                  <c:v>7740</c:v>
                </c:pt>
                <c:pt idx="1">
                  <c:v>7740</c:v>
                </c:pt>
              </c:numCache>
            </c:numRef>
          </c:val>
        </c:ser>
        <c:axId val="105113472"/>
        <c:axId val="113531904"/>
      </c:barChart>
      <c:catAx>
        <c:axId val="105113472"/>
        <c:scaling>
          <c:orientation val="minMax"/>
        </c:scaling>
        <c:axPos val="b"/>
        <c:tickLblPos val="nextTo"/>
        <c:crossAx val="113531904"/>
        <c:crosses val="autoZero"/>
        <c:auto val="1"/>
        <c:lblAlgn val="ctr"/>
        <c:lblOffset val="100"/>
      </c:catAx>
      <c:valAx>
        <c:axId val="11353190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50" b="0" i="0" baseline="0"/>
                  <a:t>Yearly Ownership Cost, US$</a:t>
                </a:r>
                <a:endParaRPr lang="ru-RU" sz="1050" b="0" i="0" baseline="0"/>
              </a:p>
            </c:rich>
          </c:tx>
          <c:layout/>
        </c:title>
        <c:numFmt formatCode="_-[$$-409]* #,##0.00_ ;_-[$$-409]* \-#,##0.00\ ;_-[$$-409]* &quot;-&quot;??_ ;_-@_ " sourceLinked="1"/>
        <c:tickLblPos val="nextTo"/>
        <c:crossAx val="105113472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0" i="0" u="none" strike="noStrike" baseline="0">
                <a:latin typeface="Arial Narrow" pitchFamily="34" charset="0"/>
              </a:rPr>
              <a:t>For a longer period (1 year and more) companies are overpaying if using web-based BSC software</a:t>
            </a:r>
            <a:endParaRPr lang="ru-RU" b="0">
              <a:latin typeface="Arial Narrow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Sheet1!$J$27</c:f>
              <c:strCache>
                <c:ptCount val="1"/>
                <c:pt idx="0">
                  <c:v>1 Business Professional</c:v>
                </c:pt>
              </c:strCache>
            </c:strRef>
          </c:tx>
          <c:marker>
            <c:symbol val="none"/>
          </c:marker>
          <c:cat>
            <c:strRef>
              <c:f>Sheet1!$K$26:$O$26</c:f>
              <c:strCache>
                <c:ptCount val="5"/>
                <c:pt idx="0">
                  <c:v>1st Year</c:v>
                </c:pt>
                <c:pt idx="1">
                  <c:v>2nd Year</c:v>
                </c:pt>
                <c:pt idx="2">
                  <c:v>3rd Year</c:v>
                </c:pt>
                <c:pt idx="3">
                  <c:v>4th Year</c:v>
                </c:pt>
                <c:pt idx="4">
                  <c:v>5th Year</c:v>
                </c:pt>
              </c:strCache>
            </c:strRef>
          </c:cat>
          <c:val>
            <c:numRef>
              <c:f>Sheet1!$K$27:$O$27</c:f>
              <c:numCache>
                <c:formatCode>[$$-409]#,##0.00</c:formatCode>
                <c:ptCount val="5"/>
                <c:pt idx="0">
                  <c:v>332</c:v>
                </c:pt>
                <c:pt idx="1">
                  <c:v>931.2</c:v>
                </c:pt>
                <c:pt idx="2">
                  <c:v>931.2</c:v>
                </c:pt>
                <c:pt idx="3">
                  <c:v>931.2</c:v>
                </c:pt>
                <c:pt idx="4">
                  <c:v>931.2</c:v>
                </c:pt>
              </c:numCache>
            </c:numRef>
          </c:val>
        </c:ser>
        <c:ser>
          <c:idx val="1"/>
          <c:order val="1"/>
          <c:tx>
            <c:strRef>
              <c:f>Sheet1!$J$28</c:f>
              <c:strCache>
                <c:ptCount val="1"/>
                <c:pt idx="0">
                  <c:v>1 Business Unit</c:v>
                </c:pt>
              </c:strCache>
            </c:strRef>
          </c:tx>
          <c:marker>
            <c:symbol val="none"/>
          </c:marker>
          <c:cat>
            <c:strRef>
              <c:f>Sheet1!$K$26:$O$26</c:f>
              <c:strCache>
                <c:ptCount val="5"/>
                <c:pt idx="0">
                  <c:v>1st Year</c:v>
                </c:pt>
                <c:pt idx="1">
                  <c:v>2nd Year</c:v>
                </c:pt>
                <c:pt idx="2">
                  <c:v>3rd Year</c:v>
                </c:pt>
                <c:pt idx="3">
                  <c:v>4th Year</c:v>
                </c:pt>
                <c:pt idx="4">
                  <c:v>5th Year</c:v>
                </c:pt>
              </c:strCache>
            </c:strRef>
          </c:cat>
          <c:val>
            <c:numRef>
              <c:f>Sheet1!$K$28:$O$28</c:f>
              <c:numCache>
                <c:formatCode>[$$-409]#,##0.00</c:formatCode>
                <c:ptCount val="5"/>
                <c:pt idx="0">
                  <c:v>692</c:v>
                </c:pt>
                <c:pt idx="1">
                  <c:v>1291.2</c:v>
                </c:pt>
                <c:pt idx="2">
                  <c:v>1291.2</c:v>
                </c:pt>
                <c:pt idx="3">
                  <c:v>1291.2</c:v>
                </c:pt>
                <c:pt idx="4">
                  <c:v>1291.2</c:v>
                </c:pt>
              </c:numCache>
            </c:numRef>
          </c:val>
        </c:ser>
        <c:ser>
          <c:idx val="2"/>
          <c:order val="2"/>
          <c:tx>
            <c:strRef>
              <c:f>Sheet1!$J$29</c:f>
              <c:strCache>
                <c:ptCount val="1"/>
                <c:pt idx="0">
                  <c:v>5 Business Units (5 power + 5 input users)</c:v>
                </c:pt>
              </c:strCache>
            </c:strRef>
          </c:tx>
          <c:marker>
            <c:symbol val="none"/>
          </c:marker>
          <c:cat>
            <c:strRef>
              <c:f>Sheet1!$K$26:$O$26</c:f>
              <c:strCache>
                <c:ptCount val="5"/>
                <c:pt idx="0">
                  <c:v>1st Year</c:v>
                </c:pt>
                <c:pt idx="1">
                  <c:v>2nd Year</c:v>
                </c:pt>
                <c:pt idx="2">
                  <c:v>3rd Year</c:v>
                </c:pt>
                <c:pt idx="3">
                  <c:v>4th Year</c:v>
                </c:pt>
                <c:pt idx="4">
                  <c:v>5th Year</c:v>
                </c:pt>
              </c:strCache>
            </c:strRef>
          </c:cat>
          <c:val>
            <c:numRef>
              <c:f>Sheet1!$K$29:$O$29</c:f>
              <c:numCache>
                <c:formatCode>[$$-409]#,##0.00</c:formatCode>
                <c:ptCount val="5"/>
                <c:pt idx="0">
                  <c:v>3460</c:v>
                </c:pt>
                <c:pt idx="1">
                  <c:v>6456</c:v>
                </c:pt>
                <c:pt idx="2">
                  <c:v>6456</c:v>
                </c:pt>
                <c:pt idx="3">
                  <c:v>6456</c:v>
                </c:pt>
                <c:pt idx="4">
                  <c:v>6456</c:v>
                </c:pt>
              </c:numCache>
            </c:numRef>
          </c:val>
        </c:ser>
        <c:ser>
          <c:idx val="3"/>
          <c:order val="3"/>
          <c:tx>
            <c:strRef>
              <c:f>Sheet1!$J$30</c:f>
              <c:strCache>
                <c:ptCount val="1"/>
                <c:pt idx="0">
                  <c:v>5 Business Units (5 power + 10 input users)</c:v>
                </c:pt>
              </c:strCache>
            </c:strRef>
          </c:tx>
          <c:marker>
            <c:symbol val="none"/>
          </c:marker>
          <c:cat>
            <c:strRef>
              <c:f>Sheet1!$K$26:$O$26</c:f>
              <c:strCache>
                <c:ptCount val="5"/>
                <c:pt idx="0">
                  <c:v>1st Year</c:v>
                </c:pt>
                <c:pt idx="1">
                  <c:v>2nd Year</c:v>
                </c:pt>
                <c:pt idx="2">
                  <c:v>3rd Year</c:v>
                </c:pt>
                <c:pt idx="3">
                  <c:v>4th Year</c:v>
                </c:pt>
                <c:pt idx="4">
                  <c:v>5th Year</c:v>
                </c:pt>
              </c:strCache>
            </c:strRef>
          </c:cat>
          <c:val>
            <c:numRef>
              <c:f>Sheet1!$K$30:$O$30</c:f>
              <c:numCache>
                <c:formatCode>[$$-409]#,##0.00</c:formatCode>
                <c:ptCount val="5"/>
                <c:pt idx="0">
                  <c:v>1660</c:v>
                </c:pt>
                <c:pt idx="1">
                  <c:v>4656</c:v>
                </c:pt>
                <c:pt idx="2">
                  <c:v>4656</c:v>
                </c:pt>
                <c:pt idx="3">
                  <c:v>4656</c:v>
                </c:pt>
                <c:pt idx="4">
                  <c:v>4656</c:v>
                </c:pt>
              </c:numCache>
            </c:numRef>
          </c:val>
        </c:ser>
        <c:dLbls>
          <c:dLblPos val="ctr"/>
        </c:dLbls>
        <c:marker val="1"/>
        <c:axId val="160778112"/>
        <c:axId val="160779648"/>
      </c:lineChart>
      <c:catAx>
        <c:axId val="160778112"/>
        <c:scaling>
          <c:orientation val="minMax"/>
        </c:scaling>
        <c:axPos val="b"/>
        <c:majorTickMark val="none"/>
        <c:tickLblPos val="nextTo"/>
        <c:crossAx val="160779648"/>
        <c:crosses val="autoZero"/>
        <c:auto val="1"/>
        <c:lblAlgn val="ctr"/>
        <c:lblOffset val="100"/>
      </c:catAx>
      <c:valAx>
        <c:axId val="16077964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Overpay for</a:t>
                </a:r>
                <a:r>
                  <a:rPr lang="en-US" b="0" baseline="0"/>
                  <a:t> web-based BSC compared to BSC Designer</a:t>
                </a:r>
                <a:r>
                  <a:rPr lang="en-US" b="0"/>
                  <a:t>, US$</a:t>
                </a:r>
                <a:endParaRPr lang="ru-RU" b="0"/>
              </a:p>
            </c:rich>
          </c:tx>
          <c:layout>
            <c:manualLayout>
              <c:xMode val="edge"/>
              <c:yMode val="edge"/>
              <c:x val="2.3429179978700747E-2"/>
              <c:y val="0.23130892536737993"/>
            </c:manualLayout>
          </c:layout>
        </c:title>
        <c:numFmt formatCode="[$$-409]#,##0.00" sourceLinked="1"/>
        <c:majorTickMark val="none"/>
        <c:tickLblPos val="nextTo"/>
        <c:crossAx val="1607781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276224</xdr:colOff>
      <xdr:row>49</xdr:row>
      <xdr:rowOff>76199</xdr:rowOff>
    </xdr:from>
    <xdr:to>
      <xdr:col>14</xdr:col>
      <xdr:colOff>561975</xdr:colOff>
      <xdr:row>62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58</xdr:row>
      <xdr:rowOff>57150</xdr:rowOff>
    </xdr:from>
    <xdr:to>
      <xdr:col>14</xdr:col>
      <xdr:colOff>304801</xdr:colOff>
      <xdr:row>71</xdr:row>
      <xdr:rowOff>28576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72</xdr:row>
      <xdr:rowOff>180975</xdr:rowOff>
    </xdr:from>
    <xdr:to>
      <xdr:col>14</xdr:col>
      <xdr:colOff>333376</xdr:colOff>
      <xdr:row>85</xdr:row>
      <xdr:rowOff>152401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87</xdr:row>
      <xdr:rowOff>0</xdr:rowOff>
    </xdr:from>
    <xdr:to>
      <xdr:col>14</xdr:col>
      <xdr:colOff>285751</xdr:colOff>
      <xdr:row>99</xdr:row>
      <xdr:rowOff>161926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295275</xdr:colOff>
      <xdr:row>30</xdr:row>
      <xdr:rowOff>152400</xdr:rowOff>
    </xdr:from>
    <xdr:to>
      <xdr:col>17</xdr:col>
      <xdr:colOff>161925</xdr:colOff>
      <xdr:row>47</xdr:row>
      <xdr:rowOff>142875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1"/>
  <sheetViews>
    <sheetView tabSelected="1" topLeftCell="A64" workbookViewId="0">
      <selection activeCell="G49" sqref="G49"/>
    </sheetView>
  </sheetViews>
  <sheetFormatPr defaultRowHeight="15"/>
  <cols>
    <col min="3" max="7" width="10.140625" bestFit="1" customWidth="1"/>
  </cols>
  <sheetData>
    <row r="1" spans="2:8">
      <c r="B1" s="5" t="s">
        <v>5</v>
      </c>
      <c r="C1" s="6"/>
      <c r="D1" s="6"/>
      <c r="E1" s="6"/>
      <c r="F1" s="6"/>
      <c r="G1" s="6"/>
      <c r="H1" s="6"/>
    </row>
    <row r="2" spans="2:8">
      <c r="B2" s="6" t="s">
        <v>2</v>
      </c>
      <c r="C2" s="6"/>
      <c r="D2" s="6">
        <v>99</v>
      </c>
      <c r="E2" s="6" t="s">
        <v>3</v>
      </c>
      <c r="F2" s="6"/>
      <c r="G2" s="6"/>
      <c r="H2" s="6"/>
    </row>
    <row r="3" spans="2:8">
      <c r="B3" s="6" t="s">
        <v>4</v>
      </c>
      <c r="C3" s="6"/>
      <c r="D3" s="6">
        <v>30</v>
      </c>
      <c r="E3" s="6" t="s">
        <v>3</v>
      </c>
      <c r="F3" s="6"/>
      <c r="G3" s="6"/>
      <c r="H3" s="6"/>
    </row>
    <row r="5" spans="2:8">
      <c r="B5" s="7" t="s">
        <v>6</v>
      </c>
      <c r="C5" s="8"/>
      <c r="D5" s="8"/>
      <c r="E5" s="8"/>
      <c r="F5" s="8"/>
      <c r="G5" s="8"/>
      <c r="H5" s="8"/>
    </row>
    <row r="6" spans="2:8">
      <c r="B6" s="8" t="s">
        <v>7</v>
      </c>
      <c r="C6" s="8"/>
      <c r="D6" s="8">
        <v>856</v>
      </c>
      <c r="E6" s="8" t="s">
        <v>8</v>
      </c>
      <c r="F6" s="8"/>
      <c r="G6" s="8"/>
      <c r="H6" s="8"/>
    </row>
    <row r="7" spans="2:8">
      <c r="B7" s="8" t="s">
        <v>9</v>
      </c>
      <c r="C7" s="8"/>
      <c r="D7" s="8">
        <f>D6*0.3</f>
        <v>256.8</v>
      </c>
      <c r="E7" s="8" t="s">
        <v>8</v>
      </c>
      <c r="F7" s="8"/>
      <c r="G7" s="8"/>
      <c r="H7" s="8"/>
    </row>
    <row r="8" spans="2:8">
      <c r="B8" s="8" t="s">
        <v>10</v>
      </c>
      <c r="C8" s="8"/>
      <c r="D8" s="8">
        <v>30</v>
      </c>
      <c r="E8" s="8" t="s">
        <v>11</v>
      </c>
      <c r="F8" s="8"/>
      <c r="G8" s="8"/>
      <c r="H8" s="8"/>
    </row>
    <row r="11" spans="2:8">
      <c r="D11" t="s">
        <v>34</v>
      </c>
      <c r="E11" t="s">
        <v>21</v>
      </c>
      <c r="F11" t="s">
        <v>36</v>
      </c>
      <c r="G11" t="s">
        <v>35</v>
      </c>
    </row>
    <row r="12" spans="2:8">
      <c r="B12" t="s">
        <v>0</v>
      </c>
      <c r="D12">
        <v>1</v>
      </c>
      <c r="E12">
        <v>1</v>
      </c>
      <c r="F12">
        <v>5</v>
      </c>
      <c r="G12">
        <v>5</v>
      </c>
    </row>
    <row r="13" spans="2:8">
      <c r="B13" t="s">
        <v>15</v>
      </c>
      <c r="D13">
        <v>0</v>
      </c>
      <c r="E13">
        <v>1</v>
      </c>
      <c r="F13">
        <v>5</v>
      </c>
      <c r="G13">
        <v>5</v>
      </c>
    </row>
    <row r="14" spans="2:8">
      <c r="B14" t="s">
        <v>1</v>
      </c>
      <c r="D14">
        <v>0</v>
      </c>
      <c r="E14">
        <v>2</v>
      </c>
      <c r="F14">
        <f>10</f>
        <v>10</v>
      </c>
      <c r="G14">
        <v>5</v>
      </c>
    </row>
    <row r="16" spans="2:8">
      <c r="B16" t="s">
        <v>6</v>
      </c>
    </row>
    <row r="17" spans="2:15">
      <c r="B17" t="s">
        <v>25</v>
      </c>
      <c r="D17" s="11">
        <f>D12*bsc_pro_price</f>
        <v>856</v>
      </c>
      <c r="E17" s="11">
        <f>E12*bsc_pro_price</f>
        <v>856</v>
      </c>
      <c r="F17" s="11">
        <f>F12*bsc_pro_price</f>
        <v>4280</v>
      </c>
      <c r="G17" s="11">
        <f>G12*bsc_pro_price</f>
        <v>4280</v>
      </c>
    </row>
    <row r="18" spans="2:15">
      <c r="B18" t="s">
        <v>24</v>
      </c>
      <c r="D18" s="11">
        <f>D17*0.3</f>
        <v>256.8</v>
      </c>
      <c r="E18" s="11">
        <f t="shared" ref="E18:F18" si="0">E17*0.3</f>
        <v>256.8</v>
      </c>
      <c r="F18" s="11">
        <f t="shared" si="0"/>
        <v>1284</v>
      </c>
      <c r="G18" s="11">
        <f>G17*0.3</f>
        <v>1284</v>
      </c>
    </row>
    <row r="19" spans="2:15">
      <c r="B19" t="s">
        <v>23</v>
      </c>
      <c r="D19" s="11">
        <f>bscdesigner_online*12*D13</f>
        <v>0</v>
      </c>
      <c r="E19" s="11">
        <f>bscdesigner_online*12*E13</f>
        <v>360</v>
      </c>
      <c r="F19" s="11">
        <f>bscdesigner_online*12*F13</f>
        <v>1800</v>
      </c>
      <c r="G19" s="11">
        <f>bscdesigner_online*12*G13</f>
        <v>1800</v>
      </c>
    </row>
    <row r="20" spans="2:15">
      <c r="D20" s="11"/>
      <c r="E20" s="11"/>
      <c r="F20" s="11"/>
      <c r="G20" s="11"/>
    </row>
    <row r="21" spans="2:15">
      <c r="B21" t="s">
        <v>16</v>
      </c>
      <c r="D21" s="11"/>
      <c r="E21" s="11"/>
      <c r="F21" s="11"/>
      <c r="G21" s="11"/>
    </row>
    <row r="22" spans="2:15">
      <c r="B22" t="s">
        <v>26</v>
      </c>
      <c r="D22" s="11">
        <f>saas_power*D12*12</f>
        <v>1188</v>
      </c>
      <c r="E22" s="11">
        <f>saas_power*E12*12</f>
        <v>1188</v>
      </c>
      <c r="F22" s="11">
        <f>saas_power*F12*12</f>
        <v>5940</v>
      </c>
      <c r="G22" s="11">
        <f>saas_power*G12*12</f>
        <v>5940</v>
      </c>
    </row>
    <row r="23" spans="2:15">
      <c r="B23" t="s">
        <v>27</v>
      </c>
      <c r="D23" s="11">
        <f>saas_input*D14</f>
        <v>0</v>
      </c>
      <c r="E23" s="11">
        <f>saas_input*E14*12</f>
        <v>720</v>
      </c>
      <c r="F23" s="11">
        <f>saas_input*F14*12</f>
        <v>3600</v>
      </c>
      <c r="G23" s="11">
        <f>saas_input*G14*12</f>
        <v>1800</v>
      </c>
    </row>
    <row r="26" spans="2:15">
      <c r="B26" s="3" t="s">
        <v>17</v>
      </c>
      <c r="C26" s="4"/>
      <c r="D26" s="4"/>
      <c r="E26" s="4"/>
      <c r="F26" s="4"/>
      <c r="G26" s="4"/>
      <c r="K26" t="s">
        <v>12</v>
      </c>
      <c r="L26" t="s">
        <v>13</v>
      </c>
      <c r="M26" t="s">
        <v>14</v>
      </c>
      <c r="N26" t="s">
        <v>32</v>
      </c>
      <c r="O26" t="s">
        <v>33</v>
      </c>
    </row>
    <row r="27" spans="2:15">
      <c r="B27" s="4" t="s">
        <v>18</v>
      </c>
      <c r="C27" s="4"/>
      <c r="D27" s="12">
        <f>D17+D19</f>
        <v>856</v>
      </c>
      <c r="E27" s="12">
        <f t="shared" ref="E27:G27" si="1">E17+E19</f>
        <v>1216</v>
      </c>
      <c r="F27" s="12">
        <f t="shared" si="1"/>
        <v>6080</v>
      </c>
      <c r="G27" s="12">
        <f t="shared" si="1"/>
        <v>6080</v>
      </c>
      <c r="J27" t="str">
        <f>D11</f>
        <v>1 Business Professional</v>
      </c>
      <c r="K27" s="11">
        <f>D29</f>
        <v>332</v>
      </c>
      <c r="L27" s="11">
        <f>D35</f>
        <v>931.2</v>
      </c>
      <c r="M27" s="11">
        <f>L27</f>
        <v>931.2</v>
      </c>
      <c r="N27" s="11">
        <f>M27</f>
        <v>931.2</v>
      </c>
      <c r="O27" s="11">
        <f>N27</f>
        <v>931.2</v>
      </c>
    </row>
    <row r="28" spans="2:15">
      <c r="B28" s="4" t="s">
        <v>16</v>
      </c>
      <c r="C28" s="4"/>
      <c r="D28" s="12">
        <f>D22+D23</f>
        <v>1188</v>
      </c>
      <c r="E28" s="12">
        <f t="shared" ref="E28:G28" si="2">E22+E23</f>
        <v>1908</v>
      </c>
      <c r="F28" s="12">
        <f t="shared" si="2"/>
        <v>9540</v>
      </c>
      <c r="G28" s="12">
        <f t="shared" si="2"/>
        <v>7740</v>
      </c>
      <c r="J28" t="str">
        <f>E11</f>
        <v>1 Business Unit</v>
      </c>
      <c r="K28" s="11">
        <f>E29</f>
        <v>692</v>
      </c>
      <c r="L28" s="11">
        <f>E35</f>
        <v>1291.2</v>
      </c>
      <c r="M28" s="11">
        <f>L28</f>
        <v>1291.2</v>
      </c>
      <c r="N28" s="11">
        <f t="shared" ref="N28:O28" si="3">M28</f>
        <v>1291.2</v>
      </c>
      <c r="O28" s="11">
        <f t="shared" si="3"/>
        <v>1291.2</v>
      </c>
    </row>
    <row r="29" spans="2:15">
      <c r="B29" s="2" t="s">
        <v>22</v>
      </c>
      <c r="C29" s="1"/>
      <c r="D29" s="10">
        <f t="shared" ref="D29:F29" si="4">D28-D27</f>
        <v>332</v>
      </c>
      <c r="E29" s="10">
        <f t="shared" si="4"/>
        <v>692</v>
      </c>
      <c r="F29" s="10">
        <f t="shared" si="4"/>
        <v>3460</v>
      </c>
      <c r="G29" s="10">
        <f>G28-G27</f>
        <v>1660</v>
      </c>
      <c r="J29" t="str">
        <f>G11</f>
        <v>5 Business Units (5 power + 5 input users)</v>
      </c>
      <c r="K29" s="11">
        <f>F29</f>
        <v>3460</v>
      </c>
      <c r="L29" s="11">
        <f>F35</f>
        <v>6456</v>
      </c>
      <c r="M29" s="11">
        <f>L29</f>
        <v>6456</v>
      </c>
      <c r="N29" s="11">
        <f t="shared" ref="N29:O29" si="5">M29</f>
        <v>6456</v>
      </c>
      <c r="O29" s="11">
        <f t="shared" si="5"/>
        <v>6456</v>
      </c>
    </row>
    <row r="30" spans="2:15">
      <c r="B30" s="2"/>
      <c r="C30" s="1"/>
      <c r="D30" s="9">
        <f>D28/D27</f>
        <v>1.3878504672897196</v>
      </c>
      <c r="E30" s="9">
        <f t="shared" ref="E30:G30" si="6">E28/E27</f>
        <v>1.569078947368421</v>
      </c>
      <c r="F30" s="9">
        <f t="shared" si="6"/>
        <v>1.569078947368421</v>
      </c>
      <c r="G30" s="9">
        <f t="shared" si="6"/>
        <v>1.2730263157894737</v>
      </c>
      <c r="J30" t="str">
        <f>F11</f>
        <v>5 Business Units (5 power + 10 input users)</v>
      </c>
      <c r="K30" s="11">
        <f>G29</f>
        <v>1660</v>
      </c>
      <c r="L30" s="11">
        <f>G35</f>
        <v>4656</v>
      </c>
      <c r="M30" s="11">
        <f>L30</f>
        <v>4656</v>
      </c>
      <c r="N30" s="11">
        <f t="shared" ref="N30:O30" si="7">M30</f>
        <v>4656</v>
      </c>
      <c r="O30" s="11">
        <f t="shared" si="7"/>
        <v>4656</v>
      </c>
    </row>
    <row r="32" spans="2:15">
      <c r="B32" s="3" t="s">
        <v>19</v>
      </c>
      <c r="C32" s="4"/>
      <c r="D32" s="4"/>
      <c r="E32" s="4"/>
      <c r="F32" s="4"/>
      <c r="G32" s="4"/>
    </row>
    <row r="33" spans="2:7">
      <c r="B33" s="4" t="s">
        <v>18</v>
      </c>
      <c r="C33" s="4"/>
      <c r="D33" s="12">
        <f>D18+D19</f>
        <v>256.8</v>
      </c>
      <c r="E33" s="12">
        <f>E18+E19</f>
        <v>616.79999999999995</v>
      </c>
      <c r="F33" s="12">
        <f>F18+F19</f>
        <v>3084</v>
      </c>
      <c r="G33" s="12">
        <f>G18+G19</f>
        <v>3084</v>
      </c>
    </row>
    <row r="34" spans="2:7">
      <c r="B34" s="4" t="s">
        <v>16</v>
      </c>
      <c r="C34" s="4"/>
      <c r="D34" s="12">
        <f>D22+D23</f>
        <v>1188</v>
      </c>
      <c r="E34" s="12">
        <f t="shared" ref="E34:G34" si="8">E22+E23</f>
        <v>1908</v>
      </c>
      <c r="F34" s="12">
        <f t="shared" si="8"/>
        <v>9540</v>
      </c>
      <c r="G34" s="12">
        <f t="shared" si="8"/>
        <v>7740</v>
      </c>
    </row>
    <row r="35" spans="2:7" ht="18.75" customHeight="1">
      <c r="B35" s="2" t="s">
        <v>22</v>
      </c>
      <c r="C35" s="1"/>
      <c r="D35" s="10">
        <f>D34-D33</f>
        <v>931.2</v>
      </c>
      <c r="E35" s="10">
        <f t="shared" ref="E35:F35" si="9">E34-E33</f>
        <v>1291.2</v>
      </c>
      <c r="F35" s="10">
        <f t="shared" si="9"/>
        <v>6456</v>
      </c>
      <c r="G35" s="10">
        <f>G34-G33</f>
        <v>4656</v>
      </c>
    </row>
    <row r="36" spans="2:7" ht="18.75" customHeight="1">
      <c r="B36" s="2"/>
      <c r="C36" s="1"/>
      <c r="D36" s="9">
        <f>D34/D33</f>
        <v>4.6261682242990654</v>
      </c>
      <c r="E36" s="9">
        <f t="shared" ref="E36:G36" si="10">E34/E33</f>
        <v>3.0933852140077822</v>
      </c>
      <c r="F36" s="9">
        <f t="shared" si="10"/>
        <v>3.0933852140077822</v>
      </c>
      <c r="G36" s="9">
        <f t="shared" si="10"/>
        <v>2.5097276264591439</v>
      </c>
    </row>
    <row r="37" spans="2:7" ht="18.75" customHeight="1"/>
    <row r="38" spans="2:7">
      <c r="B38" s="3" t="s">
        <v>20</v>
      </c>
      <c r="C38" s="4"/>
      <c r="D38" s="4"/>
      <c r="E38" s="4"/>
      <c r="F38" s="4"/>
      <c r="G38" s="4"/>
    </row>
    <row r="39" spans="2:7">
      <c r="B39" s="4" t="s">
        <v>18</v>
      </c>
      <c r="C39" s="4"/>
      <c r="D39" s="4">
        <f>D33</f>
        <v>256.8</v>
      </c>
      <c r="E39" s="4">
        <f t="shared" ref="E39:G40" si="11">E33</f>
        <v>616.79999999999995</v>
      </c>
      <c r="F39" s="4">
        <f t="shared" si="11"/>
        <v>3084</v>
      </c>
      <c r="G39" s="4">
        <f t="shared" si="11"/>
        <v>3084</v>
      </c>
    </row>
    <row r="40" spans="2:7">
      <c r="B40" s="4" t="s">
        <v>16</v>
      </c>
      <c r="C40" s="4"/>
      <c r="D40" s="4">
        <f>D34</f>
        <v>1188</v>
      </c>
      <c r="E40" s="4">
        <f t="shared" si="11"/>
        <v>1908</v>
      </c>
      <c r="F40" s="4">
        <f t="shared" si="11"/>
        <v>9540</v>
      </c>
      <c r="G40" s="4">
        <f t="shared" si="11"/>
        <v>7740</v>
      </c>
    </row>
    <row r="41" spans="2:7">
      <c r="B41" s="2" t="s">
        <v>22</v>
      </c>
      <c r="C41" s="1"/>
      <c r="D41" s="10">
        <f>D40-D39</f>
        <v>931.2</v>
      </c>
      <c r="E41" s="10">
        <f t="shared" ref="E41:G41" si="12">E40-E39</f>
        <v>1291.2</v>
      </c>
      <c r="F41" s="10">
        <f t="shared" si="12"/>
        <v>6456</v>
      </c>
      <c r="G41" s="10">
        <f t="shared" si="12"/>
        <v>4656</v>
      </c>
    </row>
    <row r="42" spans="2:7">
      <c r="B42" s="2"/>
      <c r="C42" s="1"/>
      <c r="D42" s="9">
        <f>D40/D39</f>
        <v>4.6261682242990654</v>
      </c>
      <c r="E42" s="9">
        <f t="shared" ref="E42:G42" si="13">E40/E39</f>
        <v>3.0933852140077822</v>
      </c>
      <c r="F42" s="9">
        <f t="shared" si="13"/>
        <v>3.0933852140077822</v>
      </c>
      <c r="G42" s="9">
        <f t="shared" si="13"/>
        <v>2.5097276264591439</v>
      </c>
    </row>
    <row r="44" spans="2:7">
      <c r="C44" s="14"/>
      <c r="D44" s="14"/>
    </row>
    <row r="45" spans="2:7">
      <c r="B45" s="14" t="s">
        <v>28</v>
      </c>
      <c r="C45" s="14" t="s">
        <v>12</v>
      </c>
      <c r="D45" s="14" t="s">
        <v>13</v>
      </c>
    </row>
    <row r="46" spans="2:7">
      <c r="B46" s="3" t="s">
        <v>18</v>
      </c>
      <c r="C46" s="15">
        <f>D27</f>
        <v>856</v>
      </c>
      <c r="D46" s="15">
        <f>D33</f>
        <v>256.8</v>
      </c>
    </row>
    <row r="47" spans="2:7">
      <c r="B47" s="3" t="s">
        <v>16</v>
      </c>
      <c r="C47" s="15">
        <f>D28</f>
        <v>1188</v>
      </c>
      <c r="D47" s="15">
        <f>D34</f>
        <v>1188</v>
      </c>
    </row>
    <row r="59" spans="2:4">
      <c r="B59" s="14" t="s">
        <v>29</v>
      </c>
      <c r="C59" s="14" t="s">
        <v>12</v>
      </c>
      <c r="D59" s="14" t="s">
        <v>13</v>
      </c>
    </row>
    <row r="60" spans="2:4">
      <c r="B60" s="3" t="s">
        <v>18</v>
      </c>
      <c r="C60" s="13">
        <f>E27</f>
        <v>1216</v>
      </c>
      <c r="D60" s="13">
        <f>E33</f>
        <v>616.79999999999995</v>
      </c>
    </row>
    <row r="61" spans="2:4">
      <c r="B61" s="3" t="s">
        <v>16</v>
      </c>
      <c r="C61" s="13">
        <f>E28</f>
        <v>1908</v>
      </c>
      <c r="D61" s="13">
        <f>E34</f>
        <v>1908</v>
      </c>
    </row>
    <row r="75" spans="2:4">
      <c r="B75" s="14" t="s">
        <v>30</v>
      </c>
      <c r="C75" s="14" t="s">
        <v>12</v>
      </c>
      <c r="D75" s="14" t="s">
        <v>13</v>
      </c>
    </row>
    <row r="76" spans="2:4">
      <c r="B76" s="3" t="s">
        <v>18</v>
      </c>
      <c r="C76" s="13">
        <f>F27</f>
        <v>6080</v>
      </c>
      <c r="D76" s="13">
        <f>F33</f>
        <v>3084</v>
      </c>
    </row>
    <row r="77" spans="2:4">
      <c r="B77" s="3" t="s">
        <v>16</v>
      </c>
      <c r="C77" s="13">
        <f>F28</f>
        <v>9540</v>
      </c>
      <c r="D77" s="13">
        <f>F34</f>
        <v>9540</v>
      </c>
    </row>
    <row r="89" spans="2:4">
      <c r="B89" s="14" t="s">
        <v>31</v>
      </c>
      <c r="C89" s="14" t="s">
        <v>12</v>
      </c>
      <c r="D89" s="14" t="s">
        <v>13</v>
      </c>
    </row>
    <row r="90" spans="2:4">
      <c r="B90" s="3" t="s">
        <v>18</v>
      </c>
      <c r="C90" s="13">
        <f>G27</f>
        <v>6080</v>
      </c>
      <c r="D90" s="13">
        <f>G33</f>
        <v>3084</v>
      </c>
    </row>
    <row r="91" spans="2:4">
      <c r="B91" s="3" t="s">
        <v>16</v>
      </c>
      <c r="C91" s="13">
        <f>G28</f>
        <v>7740</v>
      </c>
      <c r="D91" s="13">
        <f>G34</f>
        <v>7740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Sheet1</vt:lpstr>
      <vt:lpstr>bsc_pro_price</vt:lpstr>
      <vt:lpstr>bscdesigner_online</vt:lpstr>
      <vt:lpstr>saas_input</vt:lpstr>
      <vt:lpstr>saas_power</vt:lpstr>
      <vt:lpstr>update_price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2014-12-01T20:04:51Z</dcterms:created>
  <dcterms:modified xsi:type="dcterms:W3CDTF">2014-12-04T09:02:01Z</dcterms:modified>
</cp:coreProperties>
</file>